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15110\Desktop\校准平台\"/>
    </mc:Choice>
  </mc:AlternateContent>
  <xr:revisionPtr revIDLastSave="0" documentId="13_ncr:1_{E92A9FC8-1FC3-43CC-861A-67943B30C9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候车厅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" i="1" l="1"/>
  <c r="V2" i="1"/>
  <c r="W2" i="1" s="1"/>
  <c r="N2" i="1"/>
  <c r="T2" i="1" s="1"/>
  <c r="K2" i="1"/>
  <c r="I2" i="1"/>
  <c r="R2" i="1" s="1"/>
  <c r="S2" i="1" s="1"/>
  <c r="L2" i="1" l="1"/>
  <c r="O2" i="1" s="1"/>
  <c r="Y2" i="1" s="1"/>
</calcChain>
</file>

<file path=xl/sharedStrings.xml><?xml version="1.0" encoding="utf-8"?>
<sst xmlns="http://schemas.openxmlformats.org/spreadsheetml/2006/main" count="41" uniqueCount="41">
  <si>
    <t>城市</t>
  </si>
  <si>
    <t>资源描述</t>
  </si>
  <si>
    <t>媒体名称</t>
  </si>
  <si>
    <t>频次</t>
  </si>
  <si>
    <t>折扣</t>
  </si>
  <si>
    <t>最终媒体费优惠价</t>
  </si>
  <si>
    <t>SOV</t>
  </si>
  <si>
    <t>是否亮灯</t>
  </si>
  <si>
    <t>单面/双面</t>
  </si>
  <si>
    <t>对应比稿</t>
  </si>
  <si>
    <t>备注</t>
  </si>
  <si>
    <t>发布总量(块)</t>
    <phoneticPr fontId="3" type="noConversion"/>
  </si>
  <si>
    <t>购买周期(周)</t>
    <phoneticPr fontId="3" type="noConversion"/>
  </si>
  <si>
    <t>刊例价(元)</t>
    <phoneticPr fontId="3" type="noConversion"/>
  </si>
  <si>
    <t>刊例价单位</t>
    <phoneticPr fontId="3" type="noConversion"/>
  </si>
  <si>
    <t>实际购买刊例价(元)</t>
    <phoneticPr fontId="3" type="noConversion"/>
  </si>
  <si>
    <t>实际购买刊例价单位</t>
    <phoneticPr fontId="3" type="noConversion"/>
  </si>
  <si>
    <t>媒体总净价(元)</t>
    <phoneticPr fontId="3" type="noConversion"/>
  </si>
  <si>
    <t>首次制作安装费(元/次/座)</t>
    <phoneticPr fontId="3" type="noConversion"/>
  </si>
  <si>
    <t>总制作费(元)</t>
    <phoneticPr fontId="3" type="noConversion"/>
  </si>
  <si>
    <t>总净价(元)</t>
    <phoneticPr fontId="3" type="noConversion"/>
  </si>
  <si>
    <t>总净价单位</t>
    <phoneticPr fontId="3" type="noConversion"/>
  </si>
  <si>
    <t>供应商</t>
    <phoneticPr fontId="3" type="noConversion"/>
  </si>
  <si>
    <t>单日覆盖人流量/人次</t>
    <phoneticPr fontId="3" type="noConversion"/>
  </si>
  <si>
    <t>总曝光/人次</t>
    <phoneticPr fontId="3" type="noConversion"/>
  </si>
  <si>
    <t>CPM(元)</t>
    <phoneticPr fontId="3" type="noConversion"/>
  </si>
  <si>
    <t>中途换画制作费(元/次/座)</t>
    <phoneticPr fontId="3" type="noConversion"/>
  </si>
  <si>
    <t>北京</t>
  </si>
  <si>
    <t>主城区/郊区/外县</t>
  </si>
  <si>
    <t>候车亭</t>
  </si>
  <si>
    <t>固定</t>
  </si>
  <si>
    <t>元/块/周</t>
  </si>
  <si>
    <t>元/块/2周</t>
  </si>
  <si>
    <t>元/2周</t>
  </si>
  <si>
    <t>白马</t>
  </si>
  <si>
    <t>亮灯（以实际点位表为准）</t>
  </si>
  <si>
    <t>双面（以实际点位表为准）</t>
  </si>
  <si>
    <t>2.5-20行</t>
  </si>
  <si>
    <t>成本媒体费单价</t>
    <phoneticPr fontId="3" type="noConversion"/>
  </si>
  <si>
    <t>成本制作费</t>
    <phoneticPr fontId="3" type="noConversion"/>
  </si>
  <si>
    <t>成本媒体费总价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</si>
</sst>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09]mmmm/yy;@"/>
    <numFmt numFmtId="177" formatCode="#,##0_ "/>
    <numFmt numFmtId="178" formatCode="0.0%"/>
    <numFmt numFmtId="179" formatCode="0_);[Red]\(0\)"/>
    <numFmt numFmtId="180" formatCode="0.00_);[Red]\(0.00\)"/>
    <numFmt numFmtId="181" formatCode="_ * #,##0_ ;_ * \-#,##0_ ;_ * &quot;-&quot;??_ ;_ @_ "/>
    <numFmt numFmtId="182" formatCode="0.00_ "/>
    <numFmt numFmtId="183" formatCode="0_ "/>
  </numFmts>
  <fonts count="8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2"/>
      <color indexed="8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21">
    <xf numFmtId="0" fontId="0" fillId="0" borderId="0" xfId="0"/>
    <xf numFmtId="177" fontId="2" fillId="2" borderId="1" xfId="1" applyNumberFormat="1" applyFont="1" applyFill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77" fontId="6" fillId="0" borderId="1" xfId="1" applyNumberFormat="1" applyFont="1" applyBorder="1" applyAlignment="1">
      <alignment horizontal="center" vertical="center" wrapText="1"/>
    </xf>
    <xf numFmtId="181" fontId="5" fillId="0" borderId="1" xfId="1" applyNumberFormat="1" applyFont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82" fontId="5" fillId="0" borderId="1" xfId="1" applyNumberFormat="1" applyFont="1" applyBorder="1" applyAlignment="1">
      <alignment horizontal="center" vertical="center" wrapText="1"/>
    </xf>
    <xf numFmtId="183" fontId="5" fillId="0" borderId="1" xfId="1" applyNumberFormat="1" applyFont="1" applyBorder="1" applyAlignment="1">
      <alignment horizontal="center" vertical="center" wrapText="1"/>
    </xf>
    <xf numFmtId="182" fontId="6" fillId="0" borderId="1" xfId="1" applyNumberFormat="1" applyFont="1" applyBorder="1" applyAlignment="1">
      <alignment horizontal="center" vertical="center" wrapText="1"/>
    </xf>
    <xf numFmtId="178" fontId="2" fillId="2" borderId="1" xfId="1" applyNumberFormat="1" applyFont="1" applyFill="1" applyBorder="1" applyAlignment="1">
      <alignment horizontal="center" vertical="center" wrapText="1"/>
    </xf>
    <xf numFmtId="179" fontId="2" fillId="2" borderId="1" xfId="1" applyNumberFormat="1" applyFont="1" applyFill="1" applyBorder="1" applyAlignment="1">
      <alignment horizontal="center" vertical="center" wrapText="1"/>
    </xf>
    <xf numFmtId="180" fontId="2" fillId="2" borderId="1" xfId="1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10" fontId="7" fillId="0" borderId="1" xfId="2" applyNumberFormat="1" applyFont="1" applyBorder="1" applyAlignment="1" applyProtection="1">
      <alignment horizontal="center" vertical="center"/>
      <protection locked="0"/>
    </xf>
    <xf numFmtId="181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3">
    <cellStyle name="常规" xfId="0" builtinId="0"/>
    <cellStyle name="常规 2" xfId="1" xr:uid="{AE64A8EE-AF49-4528-9E1F-F8EA5F56B165}"/>
    <cellStyle name="常规 5 2" xfId="2" xr:uid="{08D21814-82F5-46C6-898C-AB81294FE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"/>
  <sheetViews>
    <sheetView tabSelected="1" workbookViewId="0">
      <selection activeCell="S1" sqref="S1"/>
    </sheetView>
  </sheetViews>
  <sheetFormatPr defaultRowHeight="14.25" x14ac:dyDescent="0.2"/>
  <cols>
    <col min="5" max="5" width="11" customWidth="1"/>
    <col min="6" max="6" width="11.625" customWidth="1"/>
    <col min="14" max="14" width="8.25" customWidth="1"/>
    <col min="15" max="15" width="11.625" customWidth="1"/>
    <col min="22" max="22" width="17.125" customWidth="1"/>
    <col min="23" max="23" width="12.75" customWidth="1"/>
  </cols>
  <sheetData>
    <row r="1" spans="1:30" s="20" customFormat="1" ht="49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11</v>
      </c>
      <c r="F1" s="2" t="s">
        <v>12</v>
      </c>
      <c r="G1" s="1" t="s">
        <v>13</v>
      </c>
      <c r="H1" s="2" t="s">
        <v>14</v>
      </c>
      <c r="I1" s="1" t="s">
        <v>15</v>
      </c>
      <c r="J1" s="2" t="s">
        <v>16</v>
      </c>
      <c r="K1" s="12" t="s">
        <v>4</v>
      </c>
      <c r="L1" s="13" t="s">
        <v>17</v>
      </c>
      <c r="M1" s="2" t="s">
        <v>18</v>
      </c>
      <c r="N1" s="1" t="s">
        <v>19</v>
      </c>
      <c r="O1" s="14" t="s">
        <v>20</v>
      </c>
      <c r="P1" s="2" t="s">
        <v>21</v>
      </c>
      <c r="Q1" s="15" t="s">
        <v>38</v>
      </c>
      <c r="R1" s="15" t="s">
        <v>39</v>
      </c>
      <c r="S1" s="15" t="s">
        <v>40</v>
      </c>
      <c r="T1" s="15" t="s">
        <v>5</v>
      </c>
      <c r="U1" s="15" t="s">
        <v>22</v>
      </c>
      <c r="V1" s="19" t="s">
        <v>23</v>
      </c>
      <c r="W1" s="16" t="s">
        <v>24</v>
      </c>
      <c r="X1" s="17" t="s">
        <v>6</v>
      </c>
      <c r="Y1" s="16" t="s">
        <v>25</v>
      </c>
      <c r="Z1" s="16" t="s">
        <v>7</v>
      </c>
      <c r="AA1" s="16" t="s">
        <v>8</v>
      </c>
      <c r="AB1" s="16" t="s">
        <v>26</v>
      </c>
      <c r="AC1" s="16" t="s">
        <v>9</v>
      </c>
      <c r="AD1" s="16" t="s">
        <v>10</v>
      </c>
    </row>
    <row r="2" spans="1:30" s="20" customFormat="1" ht="49.5" x14ac:dyDescent="0.2">
      <c r="A2" s="3" t="s">
        <v>27</v>
      </c>
      <c r="B2" s="3" t="s">
        <v>28</v>
      </c>
      <c r="C2" s="3" t="s">
        <v>29</v>
      </c>
      <c r="D2" s="3" t="s">
        <v>30</v>
      </c>
      <c r="E2" s="3">
        <v>150</v>
      </c>
      <c r="F2" s="3">
        <v>2</v>
      </c>
      <c r="G2" s="4">
        <v>6565</v>
      </c>
      <c r="H2" s="3" t="s">
        <v>31</v>
      </c>
      <c r="I2" s="5">
        <f>G2*F2</f>
        <v>13130</v>
      </c>
      <c r="J2" s="3" t="s">
        <v>32</v>
      </c>
      <c r="K2" s="18">
        <f>58.212%*(1-15%)</f>
        <v>0.49480200000000008</v>
      </c>
      <c r="L2" s="5">
        <f>I2*E2*K2</f>
        <v>974512.53900000011</v>
      </c>
      <c r="M2" s="3">
        <v>520</v>
      </c>
      <c r="N2" s="6">
        <f>M2*E2</f>
        <v>78000</v>
      </c>
      <c r="O2" s="5">
        <f>L2+N2</f>
        <v>1052512.5390000001</v>
      </c>
      <c r="P2" s="3" t="s">
        <v>33</v>
      </c>
      <c r="Q2" s="3"/>
      <c r="R2" s="7">
        <f>I2*K3</f>
        <v>0</v>
      </c>
      <c r="S2" s="7">
        <f>R2*E2</f>
        <v>0</v>
      </c>
      <c r="T2" s="7">
        <f>N2</f>
        <v>78000</v>
      </c>
      <c r="U2" s="7" t="s">
        <v>34</v>
      </c>
      <c r="V2" s="5">
        <f>111010*E2</f>
        <v>16651500</v>
      </c>
      <c r="W2" s="5">
        <f>V2*14</f>
        <v>233121000</v>
      </c>
      <c r="X2" s="8">
        <f>E2/11200</f>
        <v>1.3392857142857142E-2</v>
      </c>
      <c r="Y2" s="9">
        <f>O2/W2*1000</f>
        <v>4.5148765619570952</v>
      </c>
      <c r="Z2" s="9" t="s">
        <v>35</v>
      </c>
      <c r="AA2" s="9" t="s">
        <v>36</v>
      </c>
      <c r="AB2" s="10">
        <v>520</v>
      </c>
      <c r="AC2" s="11" t="s">
        <v>37</v>
      </c>
      <c r="AD2" s="3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候车厅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王成明</dc:creator>
  <cp:lastModifiedBy>成明 王</cp:lastModifiedBy>
  <dcterms:created xsi:type="dcterms:W3CDTF">2015-06-05T18:19:34Z</dcterms:created>
  <dcterms:modified xsi:type="dcterms:W3CDTF">2025-10-29T02:56:12Z</dcterms:modified>
</cp:coreProperties>
</file>