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项目源码\优客传媒\YouKeChuanMei_VUE\public\"/>
    </mc:Choice>
  </mc:AlternateContent>
  <xr:revisionPtr revIDLastSave="0" documentId="13_ncr:1_{C28C141C-C04A-4F54-92FA-CB853CDAFD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1" l="1"/>
  <c r="H22" i="1"/>
  <c r="E18" i="1"/>
  <c r="H13" i="1"/>
  <c r="G13" i="1"/>
  <c r="F13" i="1"/>
  <c r="E13" i="1"/>
  <c r="F12" i="1"/>
  <c r="E12" i="1"/>
  <c r="F11" i="1"/>
  <c r="E11" i="1"/>
  <c r="H10" i="1"/>
  <c r="G10" i="1"/>
  <c r="F10" i="1"/>
  <c r="F9" i="1"/>
  <c r="E9" i="1"/>
  <c r="F8" i="1"/>
  <c r="E8" i="1"/>
  <c r="H7" i="1"/>
  <c r="G7" i="1"/>
  <c r="F7" i="1"/>
  <c r="F6" i="1"/>
  <c r="E6" i="1"/>
  <c r="F5" i="1"/>
  <c r="E5" i="1"/>
  <c r="H4" i="1"/>
  <c r="G4" i="1"/>
  <c r="F4" i="1"/>
  <c r="E4" i="1"/>
  <c r="F3" i="1"/>
  <c r="E3" i="1"/>
  <c r="F2" i="1"/>
  <c r="E2" i="1"/>
</calcChain>
</file>

<file path=xl/sharedStrings.xml><?xml version="1.0" encoding="utf-8"?>
<sst xmlns="http://schemas.openxmlformats.org/spreadsheetml/2006/main" count="150" uniqueCount="45">
  <si>
    <t>类型</t>
    <phoneticPr fontId="1" type="noConversion"/>
  </si>
  <si>
    <t>城市</t>
    <phoneticPr fontId="1" type="noConversion"/>
  </si>
  <si>
    <t>单位</t>
    <phoneticPr fontId="1" type="noConversion"/>
  </si>
  <si>
    <t>折扣</t>
    <phoneticPr fontId="1" type="noConversion"/>
  </si>
  <si>
    <t>供应商名称</t>
    <phoneticPr fontId="1" type="noConversion"/>
  </si>
  <si>
    <t>换画费(元)</t>
    <phoneticPr fontId="1" type="noConversion"/>
  </si>
  <si>
    <t>首次制作安装费（元）</t>
    <phoneticPr fontId="1" type="noConversion"/>
  </si>
  <si>
    <t>刊例价格</t>
    <phoneticPr fontId="1" type="noConversion"/>
  </si>
  <si>
    <t>候车厅</t>
    <phoneticPr fontId="1" type="noConversion"/>
  </si>
  <si>
    <t>资源描述</t>
    <phoneticPr fontId="1" type="noConversion"/>
  </si>
  <si>
    <t>备注</t>
    <phoneticPr fontId="1" type="noConversion"/>
  </si>
  <si>
    <t>北京、上海、广州、深圳</t>
    <phoneticPr fontId="1" type="noConversion"/>
  </si>
  <si>
    <t>主城区</t>
    <phoneticPr fontId="1" type="noConversion"/>
  </si>
  <si>
    <t>块/周</t>
    <phoneticPr fontId="1" type="noConversion"/>
  </si>
  <si>
    <t>海南白马</t>
    <phoneticPr fontId="1" type="noConversion"/>
  </si>
  <si>
    <t>须使用实时刊例，100块套装购买不选点，报价折算为单块价格，单个档期内可免费换画一次，超出的按50元/块计算换画费</t>
    <phoneticPr fontId="1" type="noConversion"/>
  </si>
  <si>
    <t>郊区/外县</t>
    <phoneticPr fontId="1" type="noConversion"/>
  </si>
  <si>
    <t>套装购买 50个/套</t>
    <phoneticPr fontId="1" type="noConversion"/>
  </si>
  <si>
    <t>套/2周</t>
    <phoneticPr fontId="1" type="noConversion"/>
  </si>
  <si>
    <t>须使用实时刊例，100块套装购买不选点，报价折算为50块价格，单个档期内可免费换画一次，超出的按50元/块计算换画费</t>
    <phoneticPr fontId="1" type="noConversion"/>
  </si>
  <si>
    <t>杭州、南京、西安</t>
    <phoneticPr fontId="1" type="noConversion"/>
  </si>
  <si>
    <t>须使用实时刊例，50块套装购买不选点，报价折算为单块价格，单个档期内可免费换画一次，超出的按50元/块计算换画费</t>
    <phoneticPr fontId="1" type="noConversion"/>
  </si>
  <si>
    <t>须使用实时刊例，50块套装购买不选点，单个档期内可免费换画一次，超出的按50元/块计算换画费</t>
    <phoneticPr fontId="1" type="noConversion"/>
  </si>
  <si>
    <t>武汉、长沙、济南、郑州</t>
    <phoneticPr fontId="1" type="noConversion"/>
  </si>
  <si>
    <t>沈阳、宁波、福州、乌鲁木齐、石家庄、 哈尔滨、无锡、昆明</t>
    <phoneticPr fontId="1" type="noConversion"/>
  </si>
  <si>
    <t>北京</t>
    <phoneticPr fontId="1" type="noConversion"/>
  </si>
  <si>
    <t>圣达祥和（昌平）</t>
    <phoneticPr fontId="1" type="noConversion"/>
  </si>
  <si>
    <t>上海</t>
    <phoneticPr fontId="1" type="noConversion"/>
  </si>
  <si>
    <t>久事</t>
    <phoneticPr fontId="1" type="noConversion"/>
  </si>
  <si>
    <t>一个月起投</t>
    <phoneticPr fontId="1" type="noConversion"/>
  </si>
  <si>
    <t>广州</t>
    <phoneticPr fontId="1" type="noConversion"/>
  </si>
  <si>
    <t>主城区为白马资源</t>
    <phoneticPr fontId="1" type="noConversion"/>
  </si>
  <si>
    <t>灯布300
灯片600</t>
    <phoneticPr fontId="1" type="noConversion"/>
  </si>
  <si>
    <t>悦和美</t>
    <phoneticPr fontId="1" type="noConversion"/>
  </si>
  <si>
    <t>覆盖番禺</t>
    <phoneticPr fontId="1" type="noConversion"/>
  </si>
  <si>
    <t>NA</t>
    <phoneticPr fontId="1" type="noConversion"/>
  </si>
  <si>
    <t>灯布15000
灯片30000</t>
    <phoneticPr fontId="1" type="noConversion"/>
  </si>
  <si>
    <t>深圳</t>
    <phoneticPr fontId="1" type="noConversion"/>
  </si>
  <si>
    <t>海纳百川</t>
    <phoneticPr fontId="1" type="noConversion"/>
  </si>
  <si>
    <r>
      <rPr>
        <sz val="12"/>
        <color rgb="FF000000"/>
        <rFont val="微软雅黑"/>
        <family val="2"/>
        <charset val="134"/>
      </rPr>
      <t>50块套装购买不选点，报价折算为单块单周价格；</t>
    </r>
    <r>
      <rPr>
        <sz val="12"/>
        <color rgb="FFFF0000"/>
        <rFont val="微软雅黑"/>
        <family val="2"/>
        <charset val="134"/>
      </rPr>
      <t>龙帆已退出，新增媒体方</t>
    </r>
    <phoneticPr fontId="1" type="noConversion"/>
  </si>
  <si>
    <r>
      <rPr>
        <sz val="12"/>
        <rFont val="微软雅黑"/>
        <family val="2"/>
        <charset val="134"/>
      </rPr>
      <t>50块套装购买不选点；</t>
    </r>
    <r>
      <rPr>
        <sz val="12"/>
        <color rgb="FFFF0000"/>
        <rFont val="微软雅黑"/>
        <family val="2"/>
        <charset val="134"/>
      </rPr>
      <t>龙帆已退出，新增媒体方</t>
    </r>
    <phoneticPr fontId="1" type="noConversion"/>
  </si>
  <si>
    <t>东莞</t>
    <phoneticPr fontId="1" type="noConversion"/>
  </si>
  <si>
    <t>万泽</t>
    <phoneticPr fontId="1" type="noConversion"/>
  </si>
  <si>
    <r>
      <rPr>
        <sz val="12"/>
        <color rgb="FF000000"/>
        <rFont val="微软雅黑"/>
        <family val="2"/>
        <charset val="134"/>
      </rPr>
      <t>资源运营商变更为万泽，刊例涨了，折扣不变；</t>
    </r>
    <r>
      <rPr>
        <sz val="12"/>
        <color rgb="FFFF0000"/>
        <rFont val="微软雅黑"/>
        <family val="2"/>
        <charset val="134"/>
      </rPr>
      <t>汉马已退出，目前经营方为万泽，但净价高于目前净价，所以不列出</t>
    </r>
    <phoneticPr fontId="1" type="noConversion"/>
  </si>
  <si>
    <r>
      <rPr>
        <sz val="12"/>
        <color rgb="FF000000"/>
        <rFont val="微软雅黑"/>
        <family val="2"/>
        <charset val="134"/>
      </rPr>
      <t>50块套装购买不选点；</t>
    </r>
    <r>
      <rPr>
        <sz val="12"/>
        <color rgb="FFFF0000"/>
        <rFont val="微软雅黑"/>
        <family val="2"/>
        <charset val="134"/>
      </rPr>
      <t>龙帆已退出，目前经营方为万泽，但净价高于目前净价，所以不列出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</si>
</sst>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09]d\-mmm;@"/>
    <numFmt numFmtId="180" formatCode="[$-409]mmmm/yy;@"/>
    <numFmt numFmtId="181" formatCode="&quot;¥&quot;#,##0.00_);[Red]\(&quot;¥&quot;#,##0.00\)"/>
    <numFmt numFmtId="182" formatCode="0.00_);[Red]\(0.00\)"/>
  </numFmts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name val="微软雅黑"/>
      <family val="2"/>
      <charset val="134"/>
    </font>
    <font>
      <b/>
      <sz val="16"/>
      <color theme="1"/>
      <name val="宋体"/>
      <family val="3"/>
      <charset val="134"/>
    </font>
    <font>
      <sz val="12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2"/>
      <color rgb="FFFF000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76" fontId="2" fillId="0" borderId="0"/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180" fontId="2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176" fontId="3" fillId="0" borderId="1" xfId="1" applyFont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81" fontId="4" fillId="2" borderId="2" xfId="0" applyNumberFormat="1" applyFont="1" applyFill="1" applyBorder="1" applyAlignment="1">
      <alignment horizontal="center" vertical="center"/>
    </xf>
    <xf numFmtId="181" fontId="3" fillId="0" borderId="1" xfId="1" applyNumberFormat="1" applyFont="1" applyBorder="1" applyAlignment="1" applyProtection="1">
      <alignment horizontal="center" vertical="center"/>
      <protection locked="0"/>
    </xf>
    <xf numFmtId="181" fontId="0" fillId="0" borderId="0" xfId="0" applyNumberFormat="1"/>
    <xf numFmtId="10" fontId="4" fillId="2" borderId="2" xfId="0" applyNumberFormat="1" applyFont="1" applyFill="1" applyBorder="1" applyAlignment="1">
      <alignment horizontal="center" vertical="center"/>
    </xf>
    <xf numFmtId="10" fontId="3" fillId="0" borderId="1" xfId="1" applyNumberFormat="1" applyFont="1" applyBorder="1" applyAlignment="1" applyProtection="1">
      <alignment horizontal="center" vertical="center"/>
      <protection locked="0"/>
    </xf>
    <xf numFmtId="10" fontId="0" fillId="0" borderId="0" xfId="0" applyNumberFormat="1"/>
    <xf numFmtId="182" fontId="4" fillId="2" borderId="2" xfId="0" applyNumberFormat="1" applyFont="1" applyFill="1" applyBorder="1" applyAlignment="1">
      <alignment horizontal="center" vertical="center" wrapText="1"/>
    </xf>
    <xf numFmtId="182" fontId="3" fillId="0" borderId="1" xfId="1" applyNumberFormat="1" applyFont="1" applyBorder="1" applyAlignment="1" applyProtection="1">
      <alignment horizontal="center" vertical="center"/>
      <protection locked="0"/>
    </xf>
    <xf numFmtId="182" fontId="0" fillId="0" borderId="0" xfId="0" applyNumberFormat="1"/>
    <xf numFmtId="176" fontId="3" fillId="0" borderId="1" xfId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</cellXfs>
  <cellStyles count="9">
    <cellStyle name="百分比 19 3" xfId="3" xr:uid="{A7813675-3B1A-45CF-9939-B86BFFD4090E}"/>
    <cellStyle name="百分比 19 3 2 2" xfId="8" xr:uid="{36E0DC68-10FE-48F3-A8AA-1954ED7FD0DC}"/>
    <cellStyle name="常规" xfId="0" builtinId="0"/>
    <cellStyle name="常规 13 3 2 2" xfId="4" xr:uid="{7611A6BB-13FB-4DD4-9647-30BBD20F3327}"/>
    <cellStyle name="常规 2" xfId="1" xr:uid="{14F9CDD8-AEF8-4DB8-9EE6-258A031EC2A8}"/>
    <cellStyle name="常规 3" xfId="2" xr:uid="{1F0B0A3D-7C71-49E0-81C5-BD8C716DFD26}"/>
    <cellStyle name="常规 3 2 2" xfId="5" xr:uid="{51EB775B-E505-408C-AFFC-6CA37C09A218}"/>
    <cellStyle name="常规 5 2" xfId="6" xr:uid="{D68C8745-A28B-4B12-BB74-F33193E28E56}"/>
    <cellStyle name="常规 6 2 2 2 2 2 2" xfId="7" xr:uid="{A1C1E93B-302B-45CA-A3DC-D0444DD7E6D5}"/>
  </cellStyles>
  <dxfs count="2">
    <dxf>
      <font>
        <color rgb="FFFE2500"/>
      </font>
    </dxf>
    <dxf>
      <font>
        <color rgb="FFFE25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topLeftCell="H1" workbookViewId="0">
      <selection activeCell="O6" sqref="O6"/>
    </sheetView>
  </sheetViews>
  <sheetFormatPr defaultRowHeight="14.25" x14ac:dyDescent="0.2"/>
  <cols>
    <col min="2" max="2" width="45.125" customWidth="1"/>
    <col min="3" max="3" width="23.75" bestFit="1" customWidth="1"/>
    <col min="4" max="4" width="9.625" bestFit="1" customWidth="1"/>
    <col min="5" max="5" width="18.125" style="7" bestFit="1" customWidth="1"/>
    <col min="6" max="6" width="10.75" style="10" bestFit="1" customWidth="1"/>
    <col min="7" max="7" width="23.5" style="13" customWidth="1"/>
    <col min="8" max="8" width="15" style="13" customWidth="1"/>
    <col min="9" max="9" width="35.75" bestFit="1" customWidth="1"/>
    <col min="10" max="10" width="57" style="15" customWidth="1"/>
  </cols>
  <sheetData>
    <row r="1" spans="1:10" s="1" customFormat="1" ht="45" customHeight="1" x14ac:dyDescent="0.2">
      <c r="A1" s="3" t="s">
        <v>0</v>
      </c>
      <c r="B1" s="3" t="s">
        <v>1</v>
      </c>
      <c r="C1" s="3" t="s">
        <v>9</v>
      </c>
      <c r="D1" s="3" t="s">
        <v>2</v>
      </c>
      <c r="E1" s="5" t="s">
        <v>7</v>
      </c>
      <c r="F1" s="8" t="s">
        <v>3</v>
      </c>
      <c r="G1" s="11" t="s">
        <v>6</v>
      </c>
      <c r="H1" s="11" t="s">
        <v>5</v>
      </c>
      <c r="I1" s="3" t="s">
        <v>4</v>
      </c>
      <c r="J1" s="4" t="s">
        <v>10</v>
      </c>
    </row>
    <row r="2" spans="1:10" ht="24" customHeight="1" x14ac:dyDescent="0.2">
      <c r="A2" s="2" t="s">
        <v>8</v>
      </c>
      <c r="B2" s="2" t="s">
        <v>11</v>
      </c>
      <c r="C2" s="2" t="s">
        <v>12</v>
      </c>
      <c r="D2" s="2" t="s">
        <v>13</v>
      </c>
      <c r="E2" s="6">
        <f>1313000/2/100</f>
        <v>6565</v>
      </c>
      <c r="F2" s="9">
        <f t="shared" ref="F2:F13" si="0">58.212%*(1-15%)</f>
        <v>0.49480200000000008</v>
      </c>
      <c r="G2" s="12">
        <v>520</v>
      </c>
      <c r="H2" s="12">
        <v>520</v>
      </c>
      <c r="I2" s="2" t="s">
        <v>14</v>
      </c>
      <c r="J2" s="14" t="s">
        <v>15</v>
      </c>
    </row>
    <row r="3" spans="1:10" ht="24" customHeight="1" x14ac:dyDescent="0.2">
      <c r="A3" s="2" t="s">
        <v>8</v>
      </c>
      <c r="B3" s="2" t="s">
        <v>11</v>
      </c>
      <c r="C3" s="2" t="s">
        <v>16</v>
      </c>
      <c r="D3" s="2" t="s">
        <v>13</v>
      </c>
      <c r="E3" s="6">
        <f>1313000/2/100</f>
        <v>6565</v>
      </c>
      <c r="F3" s="9">
        <f t="shared" si="0"/>
        <v>0.49480200000000008</v>
      </c>
      <c r="G3" s="12">
        <v>520</v>
      </c>
      <c r="H3" s="12">
        <v>520</v>
      </c>
      <c r="I3" s="2" t="s">
        <v>14</v>
      </c>
      <c r="J3" s="14" t="s">
        <v>15</v>
      </c>
    </row>
    <row r="4" spans="1:10" ht="24" customHeight="1" x14ac:dyDescent="0.2">
      <c r="A4" s="2" t="s">
        <v>8</v>
      </c>
      <c r="B4" s="2" t="s">
        <v>11</v>
      </c>
      <c r="C4" s="2" t="s">
        <v>17</v>
      </c>
      <c r="D4" s="2" t="s">
        <v>18</v>
      </c>
      <c r="E4" s="6">
        <f>1313000/100*50</f>
        <v>656500</v>
      </c>
      <c r="F4" s="9">
        <f t="shared" si="0"/>
        <v>0.49480200000000008</v>
      </c>
      <c r="G4" s="12">
        <f>520*50</f>
        <v>26000</v>
      </c>
      <c r="H4" s="12">
        <f>520*50</f>
        <v>26000</v>
      </c>
      <c r="I4" s="2" t="s">
        <v>14</v>
      </c>
      <c r="J4" s="14" t="s">
        <v>19</v>
      </c>
    </row>
    <row r="5" spans="1:10" ht="24" customHeight="1" x14ac:dyDescent="0.2">
      <c r="A5" s="2" t="s">
        <v>8</v>
      </c>
      <c r="B5" s="2" t="s">
        <v>20</v>
      </c>
      <c r="C5" s="2" t="s">
        <v>12</v>
      </c>
      <c r="D5" s="2" t="s">
        <v>13</v>
      </c>
      <c r="E5" s="6">
        <f>552000/2/50</f>
        <v>5520</v>
      </c>
      <c r="F5" s="9">
        <f t="shared" si="0"/>
        <v>0.49480200000000008</v>
      </c>
      <c r="G5" s="12">
        <v>520</v>
      </c>
      <c r="H5" s="12">
        <v>520</v>
      </c>
      <c r="I5" s="2" t="s">
        <v>14</v>
      </c>
      <c r="J5" s="14" t="s">
        <v>21</v>
      </c>
    </row>
    <row r="6" spans="1:10" ht="24" customHeight="1" x14ac:dyDescent="0.2">
      <c r="A6" s="2" t="s">
        <v>8</v>
      </c>
      <c r="B6" s="2" t="s">
        <v>20</v>
      </c>
      <c r="C6" s="2" t="s">
        <v>16</v>
      </c>
      <c r="D6" s="2" t="s">
        <v>13</v>
      </c>
      <c r="E6" s="6">
        <f>552000/2/50</f>
        <v>5520</v>
      </c>
      <c r="F6" s="9">
        <f t="shared" si="0"/>
        <v>0.49480200000000008</v>
      </c>
      <c r="G6" s="12">
        <v>520</v>
      </c>
      <c r="H6" s="12">
        <v>520</v>
      </c>
      <c r="I6" s="2" t="s">
        <v>14</v>
      </c>
      <c r="J6" s="14" t="s">
        <v>21</v>
      </c>
    </row>
    <row r="7" spans="1:10" ht="24" customHeight="1" x14ac:dyDescent="0.2">
      <c r="A7" s="2" t="s">
        <v>8</v>
      </c>
      <c r="B7" s="2" t="s">
        <v>20</v>
      </c>
      <c r="C7" s="2" t="s">
        <v>17</v>
      </c>
      <c r="D7" s="2" t="s">
        <v>18</v>
      </c>
      <c r="E7" s="6">
        <v>552000</v>
      </c>
      <c r="F7" s="9">
        <f t="shared" si="0"/>
        <v>0.49480200000000008</v>
      </c>
      <c r="G7" s="12">
        <f>520*50</f>
        <v>26000</v>
      </c>
      <c r="H7" s="12">
        <f>520*50</f>
        <v>26000</v>
      </c>
      <c r="I7" s="2" t="s">
        <v>14</v>
      </c>
      <c r="J7" s="14" t="s">
        <v>22</v>
      </c>
    </row>
    <row r="8" spans="1:10" ht="24" customHeight="1" x14ac:dyDescent="0.2">
      <c r="A8" s="2" t="s">
        <v>8</v>
      </c>
      <c r="B8" s="2" t="s">
        <v>23</v>
      </c>
      <c r="C8" s="2" t="s">
        <v>12</v>
      </c>
      <c r="D8" s="2" t="s">
        <v>13</v>
      </c>
      <c r="E8" s="6">
        <f>425000/2/50</f>
        <v>4250</v>
      </c>
      <c r="F8" s="9">
        <f t="shared" si="0"/>
        <v>0.49480200000000008</v>
      </c>
      <c r="G8" s="12">
        <v>520</v>
      </c>
      <c r="H8" s="12">
        <v>520</v>
      </c>
      <c r="I8" s="2" t="s">
        <v>14</v>
      </c>
      <c r="J8" s="14" t="s">
        <v>21</v>
      </c>
    </row>
    <row r="9" spans="1:10" ht="24" customHeight="1" x14ac:dyDescent="0.2">
      <c r="A9" s="2" t="s">
        <v>8</v>
      </c>
      <c r="B9" s="2" t="s">
        <v>23</v>
      </c>
      <c r="C9" s="2" t="s">
        <v>16</v>
      </c>
      <c r="D9" s="2" t="s">
        <v>13</v>
      </c>
      <c r="E9" s="6">
        <f>425000/2/50</f>
        <v>4250</v>
      </c>
      <c r="F9" s="9">
        <f t="shared" si="0"/>
        <v>0.49480200000000008</v>
      </c>
      <c r="G9" s="12">
        <v>520</v>
      </c>
      <c r="H9" s="12">
        <v>520</v>
      </c>
      <c r="I9" s="2" t="s">
        <v>14</v>
      </c>
      <c r="J9" s="14" t="s">
        <v>21</v>
      </c>
    </row>
    <row r="10" spans="1:10" ht="24" customHeight="1" x14ac:dyDescent="0.2">
      <c r="A10" s="2" t="s">
        <v>8</v>
      </c>
      <c r="B10" s="2" t="s">
        <v>23</v>
      </c>
      <c r="C10" s="2" t="s">
        <v>17</v>
      </c>
      <c r="D10" s="2" t="s">
        <v>18</v>
      </c>
      <c r="E10" s="6">
        <v>425000</v>
      </c>
      <c r="F10" s="9">
        <f t="shared" si="0"/>
        <v>0.49480200000000008</v>
      </c>
      <c r="G10" s="12">
        <f>520*50</f>
        <v>26000</v>
      </c>
      <c r="H10" s="12">
        <f>520*50</f>
        <v>26000</v>
      </c>
      <c r="I10" s="2" t="s">
        <v>14</v>
      </c>
      <c r="J10" s="14" t="s">
        <v>22</v>
      </c>
    </row>
    <row r="11" spans="1:10" ht="24" customHeight="1" x14ac:dyDescent="0.2">
      <c r="A11" s="2" t="s">
        <v>8</v>
      </c>
      <c r="B11" s="2" t="s">
        <v>24</v>
      </c>
      <c r="C11" s="2" t="s">
        <v>12</v>
      </c>
      <c r="D11" s="2" t="s">
        <v>13</v>
      </c>
      <c r="E11" s="6">
        <f>342000/2/50</f>
        <v>3420</v>
      </c>
      <c r="F11" s="9">
        <f t="shared" si="0"/>
        <v>0.49480200000000008</v>
      </c>
      <c r="G11" s="12">
        <v>520</v>
      </c>
      <c r="H11" s="12">
        <v>520</v>
      </c>
      <c r="I11" s="2" t="s">
        <v>14</v>
      </c>
      <c r="J11" s="14" t="s">
        <v>21</v>
      </c>
    </row>
    <row r="12" spans="1:10" ht="24" customHeight="1" x14ac:dyDescent="0.2">
      <c r="A12" s="2" t="s">
        <v>8</v>
      </c>
      <c r="B12" s="2" t="s">
        <v>24</v>
      </c>
      <c r="C12" s="2" t="s">
        <v>16</v>
      </c>
      <c r="D12" s="2" t="s">
        <v>13</v>
      </c>
      <c r="E12" s="6">
        <f>342000/2/50</f>
        <v>3420</v>
      </c>
      <c r="F12" s="9">
        <f t="shared" si="0"/>
        <v>0.49480200000000008</v>
      </c>
      <c r="G12" s="12">
        <v>520</v>
      </c>
      <c r="H12" s="12">
        <v>520</v>
      </c>
      <c r="I12" s="2" t="s">
        <v>14</v>
      </c>
      <c r="J12" s="14" t="s">
        <v>21</v>
      </c>
    </row>
    <row r="13" spans="1:10" ht="24" customHeight="1" x14ac:dyDescent="0.2">
      <c r="A13" s="2" t="s">
        <v>8</v>
      </c>
      <c r="B13" s="2" t="s">
        <v>24</v>
      </c>
      <c r="C13" s="2" t="s">
        <v>17</v>
      </c>
      <c r="D13" s="2" t="s">
        <v>18</v>
      </c>
      <c r="E13" s="6">
        <f>342000</f>
        <v>342000</v>
      </c>
      <c r="F13" s="9">
        <f t="shared" si="0"/>
        <v>0.49480200000000008</v>
      </c>
      <c r="G13" s="12">
        <f>520*50</f>
        <v>26000</v>
      </c>
      <c r="H13" s="12">
        <f>520*50</f>
        <v>26000</v>
      </c>
      <c r="I13" s="2" t="s">
        <v>14</v>
      </c>
      <c r="J13" s="14" t="s">
        <v>22</v>
      </c>
    </row>
    <row r="14" spans="1:10" ht="24" customHeight="1" x14ac:dyDescent="0.2">
      <c r="A14" s="2" t="s">
        <v>8</v>
      </c>
      <c r="B14" s="2" t="s">
        <v>25</v>
      </c>
      <c r="C14" s="2" t="s">
        <v>16</v>
      </c>
      <c r="D14" s="2" t="s">
        <v>13</v>
      </c>
      <c r="E14" s="6">
        <v>2000</v>
      </c>
      <c r="F14" s="9">
        <v>0.6</v>
      </c>
      <c r="G14" s="12">
        <v>300</v>
      </c>
      <c r="H14" s="12">
        <v>300</v>
      </c>
      <c r="I14" s="2" t="s">
        <v>26</v>
      </c>
      <c r="J14" s="14"/>
    </row>
    <row r="15" spans="1:10" ht="24" customHeight="1" x14ac:dyDescent="0.2">
      <c r="A15" s="2" t="s">
        <v>8</v>
      </c>
      <c r="B15" s="2" t="s">
        <v>27</v>
      </c>
      <c r="C15" s="2" t="s">
        <v>12</v>
      </c>
      <c r="D15" s="2" t="s">
        <v>13</v>
      </c>
      <c r="E15" s="6">
        <v>4500</v>
      </c>
      <c r="F15" s="9">
        <v>0.3</v>
      </c>
      <c r="G15" s="12">
        <v>800</v>
      </c>
      <c r="H15" s="12">
        <v>800</v>
      </c>
      <c r="I15" s="2" t="s">
        <v>28</v>
      </c>
      <c r="J15" s="14" t="s">
        <v>29</v>
      </c>
    </row>
    <row r="16" spans="1:10" ht="24" customHeight="1" x14ac:dyDescent="0.2">
      <c r="A16" s="2" t="s">
        <v>8</v>
      </c>
      <c r="B16" s="2" t="s">
        <v>27</v>
      </c>
      <c r="C16" s="2" t="s">
        <v>16</v>
      </c>
      <c r="D16" s="2" t="s">
        <v>13</v>
      </c>
      <c r="E16" s="6">
        <v>4500</v>
      </c>
      <c r="F16" s="9">
        <v>0.3</v>
      </c>
      <c r="G16" s="12">
        <v>800</v>
      </c>
      <c r="H16" s="12">
        <v>800</v>
      </c>
      <c r="I16" s="2" t="s">
        <v>28</v>
      </c>
      <c r="J16" s="14" t="s">
        <v>29</v>
      </c>
    </row>
    <row r="17" spans="1:10" ht="24" customHeight="1" x14ac:dyDescent="0.2">
      <c r="A17" s="2" t="s">
        <v>8</v>
      </c>
      <c r="B17" s="2" t="s">
        <v>27</v>
      </c>
      <c r="C17" s="2" t="s">
        <v>17</v>
      </c>
      <c r="D17" s="2" t="s">
        <v>18</v>
      </c>
      <c r="E17" s="6">
        <v>450000</v>
      </c>
      <c r="F17" s="9">
        <v>0.3</v>
      </c>
      <c r="G17" s="12">
        <v>400000</v>
      </c>
      <c r="H17" s="12">
        <v>400000</v>
      </c>
      <c r="I17" s="2" t="s">
        <v>28</v>
      </c>
      <c r="J17" s="14"/>
    </row>
    <row r="18" spans="1:10" ht="24" customHeight="1" x14ac:dyDescent="0.2">
      <c r="A18" s="2" t="s">
        <v>8</v>
      </c>
      <c r="B18" s="2" t="s">
        <v>30</v>
      </c>
      <c r="C18" s="2" t="s">
        <v>12</v>
      </c>
      <c r="D18" s="2" t="s">
        <v>13</v>
      </c>
      <c r="E18" s="6">
        <f>1313000/2/100</f>
        <v>6565</v>
      </c>
      <c r="F18" s="9">
        <v>0.6</v>
      </c>
      <c r="G18" s="12">
        <v>520</v>
      </c>
      <c r="H18" s="12">
        <v>520</v>
      </c>
      <c r="I18" s="2" t="s">
        <v>14</v>
      </c>
      <c r="J18" s="14" t="s">
        <v>31</v>
      </c>
    </row>
    <row r="19" spans="1:10" ht="24" customHeight="1" x14ac:dyDescent="0.2">
      <c r="A19" s="2" t="s">
        <v>8</v>
      </c>
      <c r="B19" s="2" t="s">
        <v>30</v>
      </c>
      <c r="C19" s="2" t="s">
        <v>16</v>
      </c>
      <c r="D19" s="2" t="s">
        <v>13</v>
      </c>
      <c r="E19" s="6">
        <v>3000</v>
      </c>
      <c r="F19" s="9">
        <v>0.35</v>
      </c>
      <c r="G19" s="12" t="s">
        <v>32</v>
      </c>
      <c r="H19" s="12" t="s">
        <v>32</v>
      </c>
      <c r="I19" s="2" t="s">
        <v>33</v>
      </c>
      <c r="J19" s="14" t="s">
        <v>34</v>
      </c>
    </row>
    <row r="20" spans="1:10" ht="24" customHeight="1" x14ac:dyDescent="0.2">
      <c r="A20" s="2" t="s">
        <v>8</v>
      </c>
      <c r="B20" s="2" t="s">
        <v>30</v>
      </c>
      <c r="C20" s="2" t="s">
        <v>17</v>
      </c>
      <c r="D20" s="2" t="s">
        <v>18</v>
      </c>
      <c r="E20" s="6">
        <v>300000</v>
      </c>
      <c r="F20" s="9">
        <v>0.35</v>
      </c>
      <c r="G20" s="12" t="s">
        <v>35</v>
      </c>
      <c r="H20" s="12" t="s">
        <v>36</v>
      </c>
      <c r="I20" s="2" t="s">
        <v>33</v>
      </c>
      <c r="J20" s="14" t="s">
        <v>34</v>
      </c>
    </row>
    <row r="21" spans="1:10" ht="24" customHeight="1" x14ac:dyDescent="0.2">
      <c r="A21" s="2" t="s">
        <v>8</v>
      </c>
      <c r="B21" s="2" t="s">
        <v>37</v>
      </c>
      <c r="C21" s="2" t="s">
        <v>12</v>
      </c>
      <c r="D21" s="2" t="s">
        <v>13</v>
      </c>
      <c r="E21" s="6">
        <v>2400</v>
      </c>
      <c r="F21" s="9">
        <v>0.85</v>
      </c>
      <c r="G21" s="12">
        <v>0</v>
      </c>
      <c r="H21" s="12">
        <v>200</v>
      </c>
      <c r="I21" s="2" t="s">
        <v>38</v>
      </c>
      <c r="J21" s="14" t="s">
        <v>39</v>
      </c>
    </row>
    <row r="22" spans="1:10" ht="24" customHeight="1" x14ac:dyDescent="0.2">
      <c r="A22" s="2" t="s">
        <v>8</v>
      </c>
      <c r="B22" s="2" t="s">
        <v>37</v>
      </c>
      <c r="C22" s="2" t="s">
        <v>17</v>
      </c>
      <c r="D22" s="2" t="s">
        <v>18</v>
      </c>
      <c r="E22" s="6">
        <v>240000</v>
      </c>
      <c r="F22" s="9">
        <v>0.85</v>
      </c>
      <c r="G22" s="12">
        <v>0</v>
      </c>
      <c r="H22" s="12">
        <f>200*50</f>
        <v>10000</v>
      </c>
      <c r="I22" s="2" t="s">
        <v>38</v>
      </c>
      <c r="J22" s="14" t="s">
        <v>40</v>
      </c>
    </row>
    <row r="23" spans="1:10" ht="24" customHeight="1" x14ac:dyDescent="0.2">
      <c r="A23" s="2" t="s">
        <v>8</v>
      </c>
      <c r="B23" s="2" t="s">
        <v>41</v>
      </c>
      <c r="C23" s="2" t="s">
        <v>12</v>
      </c>
      <c r="D23" s="2" t="s">
        <v>13</v>
      </c>
      <c r="E23" s="6">
        <v>3500</v>
      </c>
      <c r="F23" s="9">
        <v>0.1764</v>
      </c>
      <c r="G23" s="12">
        <v>0</v>
      </c>
      <c r="H23" s="12">
        <v>200</v>
      </c>
      <c r="I23" s="2" t="s">
        <v>42</v>
      </c>
      <c r="J23" s="14" t="s">
        <v>43</v>
      </c>
    </row>
    <row r="24" spans="1:10" ht="24" customHeight="1" x14ac:dyDescent="0.2">
      <c r="A24" s="2" t="s">
        <v>8</v>
      </c>
      <c r="B24" s="2" t="s">
        <v>41</v>
      </c>
      <c r="C24" s="2" t="s">
        <v>17</v>
      </c>
      <c r="D24" s="2" t="s">
        <v>18</v>
      </c>
      <c r="E24" s="6">
        <v>350000</v>
      </c>
      <c r="F24" s="9">
        <v>0.1764</v>
      </c>
      <c r="G24" s="12">
        <v>0</v>
      </c>
      <c r="H24" s="12">
        <f>200*50</f>
        <v>10000</v>
      </c>
      <c r="I24" s="2" t="s">
        <v>42</v>
      </c>
      <c r="J24" s="14" t="s">
        <v>44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王成明</dc:creator>
  <cp:lastModifiedBy>成明 王</cp:lastModifiedBy>
  <dcterms:created xsi:type="dcterms:W3CDTF">2015-06-05T18:19:34Z</dcterms:created>
  <dcterms:modified xsi:type="dcterms:W3CDTF">2025-09-17T10:14:47Z</dcterms:modified>
</cp:coreProperties>
</file>